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ciones" state="visible" r:id="rId4"/>
    <sheet sheetId="2" name="Metas" state="visible" r:id="rId5"/>
    <sheet sheetId="3" name="Participantes" state="visible" r:id="rId6"/>
    <sheet sheetId="4" name="Sesiones" state="visible" r:id="rId7"/>
    <sheet sheetId="5" name="Resumen" state="visible" r:id="rId8"/>
  </sheets>
  <calcPr calcId="171027"/>
</workbook>
</file>

<file path=xl/sharedStrings.xml><?xml version="1.0" encoding="utf-8"?>
<sst xmlns="http://schemas.openxmlformats.org/spreadsheetml/2006/main" count="183" uniqueCount="96">
  <si>
    <t>Campo</t>
  </si>
  <si>
    <t>Valor</t>
  </si>
  <si>
    <t>Proyecto</t>
  </si>
  <si>
    <t>[Cliente] · [producto o flujo que se testea]</t>
  </si>
  <si>
    <t>Responsable</t>
  </si>
  <si>
    <t>[Nombre · rol]</t>
  </si>
  <si>
    <t>Ventana de campo</t>
  </si>
  <si>
    <t>[DD/MM/AAAA – DD/MM/AAAA]</t>
  </si>
  <si>
    <t>Tipo de testeo</t>
  </si>
  <si>
    <t>[Moderado / No moderado] · [remoto / presencial]</t>
  </si>
  <si>
    <t>Versión de la plantilla</t>
  </si>
  <si>
    <t>v1.0 · última revisión [DD/MM/AAAA]</t>
  </si>
  <si>
    <t>Orden de trabajo</t>
  </si>
  <si>
    <t>1. Escribe las metas en la hoja Metas ANTES de testear. Una meta fijada después de ver los datos siempre se cumple.</t>
  </si>
  <si>
    <t>2. Una fila por participante en la hoja Participantes, con su puntaje de satisfacción al final de la sesión.</t>
  </si>
  <si>
    <t>3. Una fila por participante y tarea en la hoja Sesiones. Eso es lo que trae el protocolo llenado a mano.</t>
  </si>
  <si>
    <t>4. El Resumen se recalcula solo y excluye las filas marcadas EJ.</t>
  </si>
  <si>
    <t>Qué cuenta como éxito</t>
  </si>
  <si>
    <t>"Con ayuda" no es éxito. Es su propia categoría para que una tarea que quien modera rescató no se cuente como completada.</t>
  </si>
  <si>
    <t>El criterio de cada tarea se escribe en la hoja Metas y no se cambia después de ver los resultados.</t>
  </si>
  <si>
    <t>El tiempo se registra en segundos y solo si la tarea se completó: promediar el tiempo de tareas fallidas no significa nada.</t>
  </si>
  <si>
    <t>Nota de método y limitaciones</t>
  </si>
  <si>
    <t>Con cinco o seis participantes esto describe lo que pasó en esas sesiones. No son porcentajes de la población: "4 de 5" no es "80 % de los usuarios".</t>
  </si>
  <si>
    <t>La eficacia es el indicador más sólido de los tres. El tiempo depende mucho del dispositivo y del contexto de la sesión.</t>
  </si>
  <si>
    <t>La satisfacción declarada al final de una sesión moderada tiende a ser más alta que la real: quien participa le habla a una persona.</t>
  </si>
  <si>
    <t>Los hallazgos que salgan de acá se priorizan en la matriz de severidad, no en esta planilla.</t>
  </si>
  <si>
    <t>Categoría</t>
  </si>
  <si>
    <t>Nivel</t>
  </si>
  <si>
    <t>Tarea</t>
  </si>
  <si>
    <t>Prioridad</t>
  </si>
  <si>
    <t>Requisito medible</t>
  </si>
  <si>
    <t>Tiempo máx. (s)</t>
  </si>
  <si>
    <t>Éxito mín. (%)</t>
  </si>
  <si>
    <t>Tareas</t>
  </si>
  <si>
    <t>Participantes</t>
  </si>
  <si>
    <t>Completó</t>
  </si>
  <si>
    <t>Marca</t>
  </si>
  <si>
    <t>Tiempo</t>
  </si>
  <si>
    <t>Escenario</t>
  </si>
  <si>
    <t>Tarea 1</t>
  </si>
  <si>
    <t>[Alta/Media/Baja]</t>
  </si>
  <si>
    <t>El 90 % encuentra [X] en menos de [3] minutos</t>
  </si>
  <si>
    <t/>
  </si>
  <si>
    <t>P1</t>
  </si>
  <si>
    <t>Sí</t>
  </si>
  <si>
    <t>EJ</t>
  </si>
  <si>
    <t>Precisión</t>
  </si>
  <si>
    <t>Tarea 2</t>
  </si>
  <si>
    <t>El 90 % llega a [X] con menos de [2] clics equivocados</t>
  </si>
  <si>
    <t>P2</t>
  </si>
  <si>
    <t>Con ayuda</t>
  </si>
  <si>
    <t>Éxito</t>
  </si>
  <si>
    <t>Sitio</t>
  </si>
  <si>
    <t>El 90 % completa [la tarea principal] sin ayuda</t>
  </si>
  <si>
    <t>Tarea 3</t>
  </si>
  <si>
    <t>P3</t>
  </si>
  <si>
    <t>No</t>
  </si>
  <si>
    <t>Satisfacción</t>
  </si>
  <si>
    <t>El 80 % puntúa [4] o más en una escala de 1 a 5</t>
  </si>
  <si>
    <t>P4</t>
  </si>
  <si>
    <t>Primera meta real: escribe acá</t>
  </si>
  <si>
    <t>P5</t>
  </si>
  <si>
    <t>ID</t>
  </si>
  <si>
    <t>Perfil</t>
  </si>
  <si>
    <t>Satisfacción 1-5</t>
  </si>
  <si>
    <t>Comentario de cierre</t>
  </si>
  <si>
    <t>[perfil según el screener]</t>
  </si>
  <si>
    <t>Primer participante real</t>
  </si>
  <si>
    <t>Participante</t>
  </si>
  <si>
    <t>Tiempo (s)</t>
  </si>
  <si>
    <t>Errores</t>
  </si>
  <si>
    <t>Cumple la meta</t>
  </si>
  <si>
    <t>Qué pasó</t>
  </si>
  <si>
    <t>Directo, sin dudar</t>
  </si>
  <si>
    <t>Se pierde en el paso de confirmación</t>
  </si>
  <si>
    <t>Vuelve atrás una vez</t>
  </si>
  <si>
    <t>Abandona: no encuentra dónde continuar</t>
  </si>
  <si>
    <t>La más rápida de las cinco</t>
  </si>
  <si>
    <t>Primera fila real</t>
  </si>
  <si>
    <t>Indicador</t>
  </si>
  <si>
    <t>Sale de</t>
  </si>
  <si>
    <t>Eficacia</t>
  </si>
  <si>
    <t>% de tareas completadas con éxito</t>
  </si>
  <si>
    <t>Eficiencia</t>
  </si>
  <si>
    <t>Tiempo promedio en segundos, solo tareas completadas</t>
  </si>
  <si>
    <t>Promedio de la escala 1 a 5</t>
  </si>
  <si>
    <t>Sesiones registradas</t>
  </si>
  <si>
    <t>Filas reales en Sesiones</t>
  </si>
  <si>
    <t>Filas EJ pendientes</t>
  </si>
  <si>
    <t>Borrar antes de compartir</t>
  </si>
  <si>
    <t>Por tarea</t>
  </si>
  <si>
    <t>Rango de origen del gráfico. Se inserta desde acá y no desde Sesiones, para que no se rompa al ordenar o filtrar.</t>
  </si>
  <si>
    <t>n</t>
  </si>
  <si>
    <t>% éxito</t>
  </si>
  <si>
    <t>Tiempo medio (s)</t>
  </si>
  <si>
    <t>Errores medios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</si>
</sst>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color theme="1"/>
      <family val="2"/>
      <scheme val="minor"/>
      <sz val="11"/>
      <name val="Calibri"/>
    </font>
    <font>
      <b/>
      <color rgb="FFFFFFFF"/>
      <sz val="11"/>
      <name val="Inter"/>
    </font>
    <font>
      <sz val="10.5"/>
      <name val="Inter"/>
    </font>
    <font>
      <b/>
      <color rgb="FF162B39"/>
      <sz val="12"/>
      <name val="Inter"/>
    </font>
    <font>
      <color rgb="FF4D4D4D"/>
      <sz val="10.5"/>
      <name val="Inter"/>
    </font>
  </fonts>
  <fills count="3">
    <fill>
      <patternFill patternType="none"/>
    </fill>
    <fill>
      <patternFill patternType="gray125"/>
    </fill>
    <fill>
      <patternFill patternType="solid">
        <fgColor rgb="FF1D3648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1" fillId="2" borderId="0" xfId="0" applyFont="1" applyFill="1"/>
    <xf numFmtId="9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96" customWidth="1"/>
  </cols>
  <sheetData>
    <row r="1" spans="1:2" s="1" customFormat="1" x14ac:dyDescent="0.25">
      <c r="A1" s="2" t="s">
        <v>0</v>
      </c>
      <c r="B1" s="2" t="s">
        <v>1</v>
      </c>
    </row>
    <row r="2" spans="1:2" s="3" customFormat="1" x14ac:dyDescent="0.25">
      <c r="A2" s="4" t="s">
        <v>2</v>
      </c>
      <c r="B2" s="4" t="s">
        <v>3</v>
      </c>
    </row>
    <row r="3" spans="1:2" s="3" customFormat="1" x14ac:dyDescent="0.25">
      <c r="A3" s="4" t="s">
        <v>4</v>
      </c>
      <c r="B3" s="4" t="s">
        <v>5</v>
      </c>
    </row>
    <row r="4" spans="1:2" s="3" customFormat="1" x14ac:dyDescent="0.25">
      <c r="A4" s="4" t="s">
        <v>6</v>
      </c>
      <c r="B4" s="4" t="s">
        <v>7</v>
      </c>
    </row>
    <row r="5" spans="1:2" s="3" customFormat="1" x14ac:dyDescent="0.25">
      <c r="A5" s="4" t="s">
        <v>8</v>
      </c>
      <c r="B5" s="4" t="s">
        <v>9</v>
      </c>
    </row>
    <row r="6" spans="1:2" s="3" customFormat="1" x14ac:dyDescent="0.25">
      <c r="A6" s="4" t="s">
        <v>10</v>
      </c>
      <c r="B6" s="4" t="s">
        <v>11</v>
      </c>
    </row>
    <row r="9" spans="1:1" x14ac:dyDescent="0.25">
      <c r="A9" s="5" t="s">
        <v>12</v>
      </c>
    </row>
    <row r="10" spans="1:1" x14ac:dyDescent="0.25">
      <c r="A10" s="6" t="s">
        <v>13</v>
      </c>
    </row>
    <row r="11" spans="1:1" x14ac:dyDescent="0.25">
      <c r="A11" s="6" t="s">
        <v>14</v>
      </c>
    </row>
    <row r="12" spans="1:1" x14ac:dyDescent="0.25">
      <c r="A12" s="6" t="s">
        <v>15</v>
      </c>
    </row>
    <row r="13" spans="1:1" x14ac:dyDescent="0.25">
      <c r="A13" s="6" t="s">
        <v>16</v>
      </c>
    </row>
    <row r="15" spans="1:1" x14ac:dyDescent="0.25">
      <c r="A15" s="5" t="s">
        <v>17</v>
      </c>
    </row>
    <row r="16" spans="1:1" x14ac:dyDescent="0.25">
      <c r="A16" s="6" t="s">
        <v>18</v>
      </c>
    </row>
    <row r="17" spans="1:1" x14ac:dyDescent="0.25">
      <c r="A17" s="6" t="s">
        <v>19</v>
      </c>
    </row>
    <row r="18" spans="1:1" x14ac:dyDescent="0.25">
      <c r="A18" s="6" t="s">
        <v>20</v>
      </c>
    </row>
    <row r="20" spans="1:1" x14ac:dyDescent="0.25">
      <c r="A20" s="5" t="s">
        <v>21</v>
      </c>
    </row>
    <row r="21" spans="1:1" x14ac:dyDescent="0.25">
      <c r="A21" s="6" t="s">
        <v>22</v>
      </c>
    </row>
    <row r="22" spans="1:1" x14ac:dyDescent="0.25">
      <c r="A22" s="6" t="s">
        <v>23</v>
      </c>
    </row>
    <row r="23" spans="1:1" x14ac:dyDescent="0.25">
      <c r="A23" s="6" t="s">
        <v>24</v>
      </c>
    </row>
    <row r="24" spans="1:1" x14ac:dyDescent="0.25">
      <c r="A24" s="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6" customWidth="1"/>
    <col min="4" max="4" width="12" customWidth="1"/>
    <col min="5" max="5" width="62" customWidth="1"/>
    <col min="9" max="12" width="18" customWidth="1"/>
  </cols>
  <sheetData>
    <row r="1" spans="1:12" s="1" customFormat="1" x14ac:dyDescent="0.25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I1" s="7" t="s">
        <v>33</v>
      </c>
      <c r="J1" s="7" t="s">
        <v>34</v>
      </c>
      <c r="K1" s="7" t="s">
        <v>35</v>
      </c>
      <c r="L1" s="7" t="s">
        <v>36</v>
      </c>
    </row>
    <row r="2" spans="1:12" s="3" customFormat="1" x14ac:dyDescent="0.25">
      <c r="A2" s="4" t="s">
        <v>37</v>
      </c>
      <c r="B2" s="4" t="s">
        <v>38</v>
      </c>
      <c r="C2" s="4" t="s">
        <v>39</v>
      </c>
      <c r="D2" s="4" t="s">
        <v>40</v>
      </c>
      <c r="E2" s="4" t="s">
        <v>41</v>
      </c>
      <c r="F2" s="4" t="s">
        <v>42</v>
      </c>
      <c r="G2" s="8" t="s">
        <v>42</v>
      </c>
      <c r="I2" s="9" t="s">
        <v>39</v>
      </c>
      <c r="J2" s="9" t="s">
        <v>43</v>
      </c>
      <c r="K2" s="9" t="s">
        <v>44</v>
      </c>
      <c r="L2" s="9" t="s">
        <v>45</v>
      </c>
    </row>
    <row r="3" spans="1:11" s="3" customFormat="1" x14ac:dyDescent="0.25">
      <c r="A3" s="4" t="s">
        <v>46</v>
      </c>
      <c r="B3" s="4" t="s">
        <v>38</v>
      </c>
      <c r="C3" s="4" t="s">
        <v>47</v>
      </c>
      <c r="D3" s="4" t="s">
        <v>40</v>
      </c>
      <c r="E3" s="4" t="s">
        <v>48</v>
      </c>
      <c r="F3" s="4" t="s">
        <v>42</v>
      </c>
      <c r="G3" s="4" t="s">
        <v>42</v>
      </c>
      <c r="I3" s="9" t="s">
        <v>47</v>
      </c>
      <c r="J3" s="9" t="s">
        <v>49</v>
      </c>
      <c r="K3" s="9" t="s">
        <v>50</v>
      </c>
    </row>
    <row r="4" spans="1:11" s="3" customFormat="1" x14ac:dyDescent="0.25">
      <c r="A4" s="4" t="s">
        <v>51</v>
      </c>
      <c r="B4" s="4" t="s">
        <v>52</v>
      </c>
      <c r="C4" s="4" t="s">
        <v>42</v>
      </c>
      <c r="D4" s="4" t="s">
        <v>40</v>
      </c>
      <c r="E4" s="4" t="s">
        <v>53</v>
      </c>
      <c r="F4" s="4" t="s">
        <v>42</v>
      </c>
      <c r="G4" s="4" t="s">
        <v>42</v>
      </c>
      <c r="I4" s="9" t="s">
        <v>54</v>
      </c>
      <c r="J4" s="9" t="s">
        <v>55</v>
      </c>
      <c r="K4" s="9" t="s">
        <v>56</v>
      </c>
    </row>
    <row r="5" spans="1:10" s="3" customFormat="1" x14ac:dyDescent="0.25">
      <c r="A5" s="4" t="s">
        <v>57</v>
      </c>
      <c r="B5" s="4" t="s">
        <v>52</v>
      </c>
      <c r="C5" s="4" t="s">
        <v>42</v>
      </c>
      <c r="D5" s="4" t="s">
        <v>40</v>
      </c>
      <c r="E5" s="4" t="s">
        <v>58</v>
      </c>
      <c r="F5" s="4" t="s">
        <v>42</v>
      </c>
      <c r="G5" s="4" t="s">
        <v>42</v>
      </c>
      <c r="J5" s="9" t="s">
        <v>59</v>
      </c>
    </row>
    <row r="6" spans="1:10" s="3" customFormat="1" x14ac:dyDescent="0.25">
      <c r="A6" s="4" t="s">
        <v>42</v>
      </c>
      <c r="B6" s="4" t="s">
        <v>42</v>
      </c>
      <c r="C6" s="4" t="s">
        <v>60</v>
      </c>
      <c r="D6" s="4" t="s">
        <v>42</v>
      </c>
      <c r="E6" s="4" t="s">
        <v>42</v>
      </c>
      <c r="F6" s="4" t="s">
        <v>42</v>
      </c>
      <c r="G6" s="4" t="s">
        <v>42</v>
      </c>
      <c r="J6" s="9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40" customWidth="1"/>
    <col min="4" max="4" width="16" customWidth="1"/>
    <col min="5" max="5" width="62" customWidth="1"/>
  </cols>
  <sheetData>
    <row r="1" spans="1:5" s="1" customFormat="1" x14ac:dyDescent="0.25">
      <c r="A1" s="2" t="s">
        <v>45</v>
      </c>
      <c r="B1" s="2" t="s">
        <v>62</v>
      </c>
      <c r="C1" s="2" t="s">
        <v>63</v>
      </c>
      <c r="D1" s="2" t="s">
        <v>64</v>
      </c>
      <c r="E1" s="2" t="s">
        <v>65</v>
      </c>
    </row>
    <row r="2" spans="1:5" s="3" customFormat="1" x14ac:dyDescent="0.25">
      <c r="A2" s="4" t="s">
        <v>45</v>
      </c>
      <c r="B2" s="4" t="s">
        <v>43</v>
      </c>
      <c r="C2" s="4" t="s">
        <v>66</v>
      </c>
      <c r="D2" s="4" t="s">
        <v>42</v>
      </c>
      <c r="E2" s="4" t="s">
        <v>42</v>
      </c>
    </row>
    <row r="3" spans="1:5" s="3" customFormat="1" x14ac:dyDescent="0.25">
      <c r="A3" s="4" t="s">
        <v>45</v>
      </c>
      <c r="B3" s="4" t="s">
        <v>49</v>
      </c>
      <c r="C3" s="4" t="s">
        <v>66</v>
      </c>
      <c r="D3" s="4" t="s">
        <v>42</v>
      </c>
      <c r="E3" s="4" t="s">
        <v>42</v>
      </c>
    </row>
    <row r="4" spans="1:5" s="3" customFormat="1" x14ac:dyDescent="0.25">
      <c r="A4" s="4" t="s">
        <v>45</v>
      </c>
      <c r="B4" s="4" t="s">
        <v>55</v>
      </c>
      <c r="C4" s="4" t="s">
        <v>66</v>
      </c>
      <c r="D4" s="4" t="s">
        <v>42</v>
      </c>
      <c r="E4" s="4" t="s">
        <v>42</v>
      </c>
    </row>
    <row r="5" spans="1:5" s="3" customFormat="1" x14ac:dyDescent="0.25">
      <c r="A5" s="4" t="s">
        <v>45</v>
      </c>
      <c r="B5" s="4" t="s">
        <v>59</v>
      </c>
      <c r="C5" s="4" t="s">
        <v>66</v>
      </c>
      <c r="D5" s="4" t="s">
        <v>42</v>
      </c>
      <c r="E5" s="4" t="s">
        <v>42</v>
      </c>
    </row>
    <row r="6" spans="1:5" s="3" customFormat="1" x14ac:dyDescent="0.25">
      <c r="A6" s="4" t="s">
        <v>45</v>
      </c>
      <c r="B6" s="4" t="s">
        <v>61</v>
      </c>
      <c r="C6" s="4" t="s">
        <v>66</v>
      </c>
      <c r="D6" s="4" t="s">
        <v>42</v>
      </c>
      <c r="E6" s="4" t="s">
        <v>42</v>
      </c>
    </row>
    <row r="7" spans="1:5" s="3" customFormat="1" x14ac:dyDescent="0.25">
      <c r="A7" s="4" t="s">
        <v>42</v>
      </c>
      <c r="B7" s="4" t="s">
        <v>42</v>
      </c>
      <c r="C7" s="4" t="s">
        <v>67</v>
      </c>
      <c r="D7" s="4" t="s">
        <v>42</v>
      </c>
      <c r="E7" s="4" t="s">
        <v>42</v>
      </c>
    </row>
  </sheetData>
  <dataValidations count="1">
    <dataValidation type="whole" allowBlank="1" showErrorMessage="1" errorStyle="stop" errorTitle="Fuera de la escala" error="La satisfacción va de 1 a 5." sqref="D2:D500">
      <formula1>1</formula1>
      <formula2>5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20" customWidth="1"/>
    <col min="4" max="5" width="16" customWidth="1"/>
    <col min="6" max="6" width="12" customWidth="1"/>
    <col min="7" max="7" width="18" customWidth="1"/>
    <col min="8" max="8" width="62" customWidth="1"/>
  </cols>
  <sheetData>
    <row r="1" spans="1:8" s="1" customFormat="1" x14ac:dyDescent="0.25">
      <c r="A1" s="2" t="s">
        <v>45</v>
      </c>
      <c r="B1" s="2" t="s">
        <v>68</v>
      </c>
      <c r="C1" s="2" t="s">
        <v>28</v>
      </c>
      <c r="D1" s="2" t="s">
        <v>35</v>
      </c>
      <c r="E1" s="2" t="s">
        <v>69</v>
      </c>
      <c r="F1" s="2" t="s">
        <v>70</v>
      </c>
      <c r="G1" s="2" t="s">
        <v>71</v>
      </c>
      <c r="H1" s="2" t="s">
        <v>72</v>
      </c>
    </row>
    <row r="2" spans="1:8" s="3" customFormat="1" x14ac:dyDescent="0.25">
      <c r="A2" s="4" t="s">
        <v>45</v>
      </c>
      <c r="B2" s="4" t="s">
        <v>43</v>
      </c>
      <c r="C2" s="4" t="s">
        <v>39</v>
      </c>
      <c r="D2" s="4" t="s">
        <v>44</v>
      </c>
      <c r="E2" s="4">
        <v>74</v>
      </c>
      <c r="F2" s="4">
        <v>0</v>
      </c>
      <c r="G2" s="4">
        <f>IF(D2="","",IF(D2&lt;&gt;"Sí","No",IF(E2="","Sin tiempo",IFERROR(IF(NOT(ISNUMBER(VLOOKUP(C2,Metas!$C$2:$F$500,4,FALSE))),"Sin meta",IF(E2&lt;=VLOOKUP(C2,Metas!$C$2:$F$500,4,FALSE),"Sí","No")),"Sin meta"))))</f>
      </c>
      <c r="H2" s="4" t="s">
        <v>73</v>
      </c>
    </row>
    <row r="3" spans="1:8" s="3" customFormat="1" x14ac:dyDescent="0.25">
      <c r="A3" s="4" t="s">
        <v>45</v>
      </c>
      <c r="B3" s="4" t="s">
        <v>43</v>
      </c>
      <c r="C3" s="4" t="s">
        <v>47</v>
      </c>
      <c r="D3" s="4" t="s">
        <v>50</v>
      </c>
      <c r="E3" s="4">
        <v>210</v>
      </c>
      <c r="F3" s="4">
        <v>2</v>
      </c>
      <c r="G3" s="4">
        <f>IF(D3="","",IF(D3&lt;&gt;"Sí","No",IF(E3="","Sin tiempo",IFERROR(IF(NOT(ISNUMBER(VLOOKUP(C3,Metas!$C$2:$F$500,4,FALSE))),"Sin meta",IF(E3&lt;=VLOOKUP(C3,Metas!$C$2:$F$500,4,FALSE),"Sí","No")),"Sin meta"))))</f>
      </c>
      <c r="H3" s="4" t="s">
        <v>74</v>
      </c>
    </row>
    <row r="4" spans="1:8" s="3" customFormat="1" x14ac:dyDescent="0.25">
      <c r="A4" s="4" t="s">
        <v>45</v>
      </c>
      <c r="B4" s="4" t="s">
        <v>49</v>
      </c>
      <c r="C4" s="4" t="s">
        <v>39</v>
      </c>
      <c r="D4" s="4" t="s">
        <v>44</v>
      </c>
      <c r="E4" s="4">
        <v>96</v>
      </c>
      <c r="F4" s="4">
        <v>1</v>
      </c>
      <c r="G4" s="4">
        <f>IF(D4="","",IF(D4&lt;&gt;"Sí","No",IF(E4="","Sin tiempo",IFERROR(IF(NOT(ISNUMBER(VLOOKUP(C4,Metas!$C$2:$F$500,4,FALSE))),"Sin meta",IF(E4&lt;=VLOOKUP(C4,Metas!$C$2:$F$500,4,FALSE),"Sí","No")),"Sin meta"))))</f>
      </c>
      <c r="H4" s="4" t="s">
        <v>75</v>
      </c>
    </row>
    <row r="5" spans="1:8" s="3" customFormat="1" x14ac:dyDescent="0.25">
      <c r="A5" s="4" t="s">
        <v>45</v>
      </c>
      <c r="B5" s="4" t="s">
        <v>49</v>
      </c>
      <c r="C5" s="4" t="s">
        <v>47</v>
      </c>
      <c r="D5" s="4" t="s">
        <v>56</v>
      </c>
      <c r="E5" s="4" t="s">
        <v>42</v>
      </c>
      <c r="F5" s="4">
        <v>3</v>
      </c>
      <c r="G5" s="4">
        <f>IF(D5="","",IF(D5&lt;&gt;"Sí","No",IF(E5="","Sin tiempo",IFERROR(IF(NOT(ISNUMBER(VLOOKUP(C5,Metas!$C$2:$F$500,4,FALSE))),"Sin meta",IF(E5&lt;=VLOOKUP(C5,Metas!$C$2:$F$500,4,FALSE),"Sí","No")),"Sin meta"))))</f>
      </c>
      <c r="H5" s="4" t="s">
        <v>76</v>
      </c>
    </row>
    <row r="6" spans="1:8" s="3" customFormat="1" x14ac:dyDescent="0.25">
      <c r="A6" s="4" t="s">
        <v>45</v>
      </c>
      <c r="B6" s="4" t="s">
        <v>55</v>
      </c>
      <c r="C6" s="4" t="s">
        <v>39</v>
      </c>
      <c r="D6" s="4" t="s">
        <v>44</v>
      </c>
      <c r="E6" s="4">
        <v>61</v>
      </c>
      <c r="F6" s="4">
        <v>0</v>
      </c>
      <c r="G6" s="4">
        <f>IF(D6="","",IF(D6&lt;&gt;"Sí","No",IF(E6="","Sin tiempo",IFERROR(IF(NOT(ISNUMBER(VLOOKUP(C6,Metas!$C$2:$F$500,4,FALSE))),"Sin meta",IF(E6&lt;=VLOOKUP(C6,Metas!$C$2:$F$500,4,FALSE),"Sí","No")),"Sin meta"))))</f>
      </c>
      <c r="H6" s="4" t="s">
        <v>77</v>
      </c>
    </row>
    <row r="7" spans="1:8" s="3" customFormat="1" x14ac:dyDescent="0.25">
      <c r="A7" s="4" t="s">
        <v>42</v>
      </c>
      <c r="B7" s="4" t="s">
        <v>42</v>
      </c>
      <c r="C7" s="4" t="s">
        <v>42</v>
      </c>
      <c r="D7" s="4" t="s">
        <v>42</v>
      </c>
      <c r="E7" s="4" t="s">
        <v>42</v>
      </c>
      <c r="F7" s="4" t="s">
        <v>42</v>
      </c>
      <c r="G7" s="4">
        <f>IF(D7="","",IF(D7&lt;&gt;"Sí","No",IF(E7="","Sin tiempo",IFERROR(IF(NOT(ISNUMBER(VLOOKUP(C7,Metas!$C$2:$F$500,4,FALSE))),"Sin meta",IF(E7&lt;=VLOOKUP(C7,Metas!$C$2:$F$500,4,FALSE),"Sí","No")),"Sin meta"))))</f>
      </c>
      <c r="H7" s="4" t="s">
        <v>78</v>
      </c>
    </row>
  </sheetData>
  <autoFilter ref="A1:H500"/>
  <dataValidations count="4">
    <dataValidation type="list" allowBlank="1" showErrorMessage="1" errorStyle="stop" errorTitle="Valor fuera de la lista" error="Usa uno de los valores de la hoja Metas." sqref="A2:A500">
      <formula1>=Metas!$L$2:$L$2</formula1>
    </dataValidation>
    <dataValidation type="list" allowBlank="1" showErrorMessage="1" errorStyle="stop" errorTitle="Valor fuera de la lista" error="Usa uno de los valores de la hoja Metas." sqref="B2:B500">
      <formula1>=Metas!$J$2:$J$6</formula1>
    </dataValidation>
    <dataValidation type="list" allowBlank="1" showErrorMessage="1" errorStyle="stop" errorTitle="Valor fuera de la lista" error="Usa uno de los valores de la hoja Metas." sqref="C2:C500">
      <formula1>=Metas!$I$2:$I$4</formula1>
    </dataValidation>
    <dataValidation type="list" allowBlank="1" showErrorMessage="1" errorStyle="stop" errorTitle="Valor fuera de la lista" error="Usa uno de los valores de la hoja Metas." sqref="D2:D500">
      <formula1>=Metas!$K$2:$K$4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5" width="18" customWidth="1"/>
  </cols>
  <sheetData>
    <row r="1" spans="1:3" s="1" customFormat="1" x14ac:dyDescent="0.25">
      <c r="A1" s="2" t="s">
        <v>79</v>
      </c>
      <c r="B1" s="2" t="s">
        <v>1</v>
      </c>
      <c r="C1" s="2" t="s">
        <v>80</v>
      </c>
    </row>
    <row r="2" spans="1:3" s="3" customFormat="1" x14ac:dyDescent="0.25">
      <c r="A2" s="4" t="s">
        <v>81</v>
      </c>
      <c r="B2" s="8">
        <f>IFERROR(COUNTIFS(Sesiones!$D$2:$D$500,"Sí",Sesiones!$A$2:$A$500,"&lt;&gt;EJ")/COUNTIFS(Sesiones!$D$2:$D$500,"?*",Sesiones!$A$2:$A$500,"&lt;&gt;EJ"),"—")</f>
      </c>
      <c r="C2" s="4" t="s">
        <v>82</v>
      </c>
    </row>
    <row r="3" spans="1:3" s="3" customFormat="1" x14ac:dyDescent="0.25">
      <c r="A3" s="4" t="s">
        <v>83</v>
      </c>
      <c r="B3" s="4">
        <f>IFERROR(AVERAGEIFS(Sesiones!$E$2:$E$500,Sesiones!$D$2:$D$500,"Sí",Sesiones!$A$2:$A$500,"&lt;&gt;EJ"),"—")</f>
      </c>
      <c r="C3" s="4" t="s">
        <v>84</v>
      </c>
    </row>
    <row r="4" spans="1:3" s="3" customFormat="1" x14ac:dyDescent="0.25">
      <c r="A4" s="4" t="s">
        <v>57</v>
      </c>
      <c r="B4" s="10">
        <f>IFERROR(AVERAGEIFS(Participantes!$D$2:$D$500,Participantes!$A$2:$A$500,"&lt;&gt;EJ"),"—")</f>
      </c>
      <c r="C4" s="4" t="s">
        <v>85</v>
      </c>
    </row>
    <row r="5" spans="1:3" s="3" customFormat="1" x14ac:dyDescent="0.25">
      <c r="A5" s="4" t="s">
        <v>86</v>
      </c>
      <c r="B5" s="4">
        <f>COUNTIFS(Sesiones!$C$2:$C$500,"?*",Sesiones!$A$2:$A$500,"&lt;&gt;EJ")</f>
      </c>
      <c r="C5" s="4" t="s">
        <v>87</v>
      </c>
    </row>
    <row r="6" spans="1:3" s="3" customFormat="1" x14ac:dyDescent="0.25">
      <c r="A6" s="4" t="s">
        <v>88</v>
      </c>
      <c r="B6" s="4">
        <f>COUNTIF(Sesiones!$A$2:$A$500,"EJ")+COUNTIF(Participantes!$A$2:$A$500,"EJ")</f>
      </c>
      <c r="C6" s="4" t="s">
        <v>89</v>
      </c>
    </row>
    <row r="8" spans="1:1" x14ac:dyDescent="0.25">
      <c r="A8" s="5" t="s">
        <v>90</v>
      </c>
    </row>
    <row r="9" spans="1:1" x14ac:dyDescent="0.25">
      <c r="A9" s="6" t="s">
        <v>91</v>
      </c>
    </row>
    <row r="10" spans="1:5" s="1" customFormat="1" x14ac:dyDescent="0.25">
      <c r="A10" s="2" t="s">
        <v>28</v>
      </c>
      <c r="B10" s="2" t="s">
        <v>92</v>
      </c>
      <c r="C10" s="2" t="s">
        <v>93</v>
      </c>
      <c r="D10" s="2" t="s">
        <v>94</v>
      </c>
      <c r="E10" s="2" t="s">
        <v>95</v>
      </c>
    </row>
    <row r="11" spans="1:5" s="3" customFormat="1" x14ac:dyDescent="0.25">
      <c r="A11" s="4" t="s">
        <v>39</v>
      </c>
      <c r="B11" s="4">
        <f>COUNTIFS(Sesiones!$C$2:$C$500,$A11,Sesiones!$A$2:$A$500,"&lt;&gt;EJ")</f>
      </c>
      <c r="C11" s="8">
        <f>IFERROR(COUNTIFS(Sesiones!$C$2:$C$500,$A11,Sesiones!$D$2:$D$500,"Sí",Sesiones!$A$2:$A$500,"&lt;&gt;EJ")/COUNTIFS(Sesiones!$C$2:$C$500,$A11,Sesiones!$D$2:$D$500,"?*",Sesiones!$A$2:$A$500,"&lt;&gt;EJ"),"—")</f>
      </c>
      <c r="D11" s="11">
        <f>IFERROR(AVERAGEIFS(Sesiones!$E$2:$E$500,Sesiones!$C$2:$C$500,$A11,Sesiones!$D$2:$D$500,"Sí",Sesiones!$A$2:$A$500,"&lt;&gt;EJ"),"—")</f>
      </c>
      <c r="E11" s="10">
        <f>IFERROR(AVERAGEIFS(Sesiones!$F$2:$F$500,Sesiones!$C$2:$C$500,$A11,Sesiones!$A$2:$A$500,"&lt;&gt;EJ"),"—")</f>
      </c>
    </row>
    <row r="12" spans="1:5" s="3" customFormat="1" x14ac:dyDescent="0.25">
      <c r="A12" s="4" t="s">
        <v>47</v>
      </c>
      <c r="B12" s="4">
        <f>COUNTIFS(Sesiones!$C$2:$C$500,$A12,Sesiones!$A$2:$A$500,"&lt;&gt;EJ")</f>
      </c>
      <c r="C12" s="8">
        <f>IFERROR(COUNTIFS(Sesiones!$C$2:$C$500,$A12,Sesiones!$D$2:$D$500,"Sí",Sesiones!$A$2:$A$500,"&lt;&gt;EJ")/COUNTIFS(Sesiones!$C$2:$C$500,$A12,Sesiones!$D$2:$D$500,"?*",Sesiones!$A$2:$A$500,"&lt;&gt;EJ"),"—")</f>
      </c>
      <c r="D12" s="11">
        <f>IFERROR(AVERAGEIFS(Sesiones!$E$2:$E$500,Sesiones!$C$2:$C$500,$A12,Sesiones!$D$2:$D$500,"Sí",Sesiones!$A$2:$A$500,"&lt;&gt;EJ"),"—")</f>
      </c>
      <c r="E12" s="10">
        <f>IFERROR(AVERAGEIFS(Sesiones!$F$2:$F$500,Sesiones!$C$2:$C$500,$A12,Sesiones!$A$2:$A$500,"&lt;&gt;EJ"),"—")</f>
      </c>
    </row>
    <row r="13" spans="1:5" s="3" customFormat="1" x14ac:dyDescent="0.25">
      <c r="A13" s="4" t="s">
        <v>54</v>
      </c>
      <c r="B13" s="4">
        <f>COUNTIFS(Sesiones!$C$2:$C$500,$A13,Sesiones!$A$2:$A$500,"&lt;&gt;EJ")</f>
      </c>
      <c r="C13" s="8">
        <f>IFERROR(COUNTIFS(Sesiones!$C$2:$C$500,$A13,Sesiones!$D$2:$D$500,"Sí",Sesiones!$A$2:$A$500,"&lt;&gt;EJ")/COUNTIFS(Sesiones!$C$2:$C$500,$A13,Sesiones!$D$2:$D$500,"?*",Sesiones!$A$2:$A$500,"&lt;&gt;EJ"),"—")</f>
      </c>
      <c r="D13" s="11">
        <f>IFERROR(AVERAGEIFS(Sesiones!$E$2:$E$500,Sesiones!$C$2:$C$500,$A13,Sesiones!$D$2:$D$500,"Sí",Sesiones!$A$2:$A$500,"&lt;&gt;EJ"),"—")</f>
      </c>
      <c r="E13" s="10">
        <f>IFERROR(AVERAGEIFS(Sesiones!$F$2:$F$500,Sesiones!$C$2:$C$500,$A13,Sesiones!$A$2:$A$500,"&lt;&gt;EJ"),"—")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Instrucciones</vt:lpstr>
      <vt:lpstr>Metas</vt:lpstr>
      <vt:lpstr>Participantes</vt:lpstr>
      <vt:lpstr>Sesiones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UXR SpA · Paulina Contreras</dc:creator>
  <dc:title/>
  <dc:subject/>
  <dc:description/>
  <cp:keywords/>
  <cp:category/>
  <cp:lastModifiedBy>UXR SpA · Paulina Contreras</cp:lastModifiedBy>
  <dcterms:created xsi:type="dcterms:W3CDTF">2026-09-07T15:48:36Z</dcterms:created>
  <dcterms:modified xsi:type="dcterms:W3CDTF">2026-09-07T15:48:36Z</dcterms:modified>
</cp:coreProperties>
</file>